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xr:revisionPtr revIDLastSave="0" documentId="13_ncr:1_{5866786B-6CF8-BD4C-8FEC-2D0DA376A0D3}" xr6:coauthVersionLast="36" xr6:coauthVersionMax="36" xr10:uidLastSave="{00000000-0000-0000-0000-000000000000}"/>
  <bookViews>
    <workbookView xWindow="0" yWindow="460" windowWidth="28800" windowHeight="1760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B25" i="1" l="1"/>
  <c r="B23" i="1" l="1"/>
  <c r="B27" i="1" s="1"/>
  <c r="C7" i="1" l="1"/>
  <c r="C13" i="1"/>
  <c r="C18" i="1"/>
  <c r="C20" i="1" s="1"/>
  <c r="C4" i="1" s="1"/>
  <c r="C10" i="1"/>
  <c r="C12" i="1" s="1"/>
  <c r="C19" i="1"/>
  <c r="D7" i="1"/>
  <c r="D13" i="1"/>
  <c r="D18" i="1"/>
  <c r="D8" i="1"/>
  <c r="E8" i="1" s="1"/>
  <c r="F8" i="1" s="1"/>
  <c r="G8" i="1" s="1"/>
  <c r="C5" i="1"/>
  <c r="D5" i="1" s="1"/>
  <c r="E5" i="1" s="1"/>
  <c r="F5" i="1" s="1"/>
  <c r="G5" i="1" s="1"/>
  <c r="D9" i="1"/>
  <c r="E9" i="1" s="1"/>
  <c r="F9" i="1" s="1"/>
  <c r="G9" i="1" s="1"/>
  <c r="E7" i="1"/>
  <c r="E13" i="1"/>
  <c r="E18" i="1" s="1"/>
  <c r="F7" i="1"/>
  <c r="F13" i="1" s="1"/>
  <c r="F18" i="1" s="1"/>
  <c r="G7" i="1"/>
  <c r="G13" i="1"/>
  <c r="G18" i="1" s="1"/>
  <c r="D10" i="1" l="1"/>
  <c r="D19" i="1" l="1"/>
  <c r="D20" i="1" s="1"/>
  <c r="D4" i="1" s="1"/>
  <c r="D12" i="1"/>
  <c r="E10" i="1" l="1"/>
  <c r="E19" i="1" l="1"/>
  <c r="E20" i="1" s="1"/>
  <c r="E4" i="1" s="1"/>
  <c r="E12" i="1"/>
  <c r="F10" i="1" l="1"/>
  <c r="F12" i="1" l="1"/>
  <c r="F19" i="1"/>
  <c r="F20" i="1" s="1"/>
  <c r="F4" i="1" s="1"/>
  <c r="G10" i="1" l="1"/>
  <c r="G19" i="1" l="1"/>
  <c r="G20" i="1" s="1"/>
  <c r="G4" i="1" s="1"/>
  <c r="G25" i="1" s="1"/>
  <c r="G27" i="1" s="1"/>
  <c r="B28" i="1" s="1"/>
  <c r="G12" i="1"/>
</calcChain>
</file>

<file path=xl/sharedStrings.xml><?xml version="1.0" encoding="utf-8"?>
<sst xmlns="http://schemas.openxmlformats.org/spreadsheetml/2006/main" count="36" uniqueCount="34">
  <si>
    <t>RJR Nabisco</t>
  </si>
  <si>
    <t>E1989</t>
  </si>
  <si>
    <t>E1990</t>
  </si>
  <si>
    <t>E1991</t>
  </si>
  <si>
    <t>E1992</t>
  </si>
  <si>
    <t>E1993</t>
  </si>
  <si>
    <t>$ Million</t>
  </si>
  <si>
    <t>EBITDA</t>
  </si>
  <si>
    <t xml:space="preserve">EBIT </t>
  </si>
  <si>
    <t>Tax Rate</t>
  </si>
  <si>
    <t>EBIAT</t>
  </si>
  <si>
    <t>Plus: Depreciation &amp; Amortization</t>
  </si>
  <si>
    <t>Less: Capex</t>
  </si>
  <si>
    <t>Less: investment in NWC</t>
  </si>
  <si>
    <t>Plus: Asset Sales Proceeds</t>
  </si>
  <si>
    <t>FCF</t>
  </si>
  <si>
    <t>Interest Rate: Bank Debt</t>
  </si>
  <si>
    <t>Interest Rate: Subordinated Debt</t>
  </si>
  <si>
    <t>Interest Expenses</t>
  </si>
  <si>
    <t>Interest Tax Shield</t>
  </si>
  <si>
    <t>Less: Net Interest Expenses after Tax</t>
  </si>
  <si>
    <t>Cash Available for Debt Repayment</t>
  </si>
  <si>
    <t>Valuation @</t>
  </si>
  <si>
    <t>MV of Debt</t>
  </si>
  <si>
    <t>EV</t>
  </si>
  <si>
    <t>E1994</t>
  </si>
  <si>
    <t>NewCo Bank Debt Balance</t>
  </si>
  <si>
    <t>NewCo Subordinated Debt Balance</t>
  </si>
  <si>
    <t xml:space="preserve">Entry Multiple </t>
  </si>
  <si>
    <t>Exit Multiple</t>
  </si>
  <si>
    <t xml:space="preserve">Cash </t>
  </si>
  <si>
    <t>IRR</t>
  </si>
  <si>
    <t>Equity-In (-) and Equity-Out (+)</t>
  </si>
  <si>
    <t>Fees Ignored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</si>
</sst>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0" fillId="0" borderId="0" xfId="9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9" fontId="0" fillId="4" borderId="0" xfId="0" applyNumberFormat="1" applyFill="1"/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0" borderId="0" xfId="0" applyFont="1"/>
    <xf numFmtId="0" fontId="0" fillId="5" borderId="0" xfId="0" applyFill="1"/>
    <xf numFmtId="0" fontId="0" fillId="0" borderId="0" xfId="0" applyAlignment="1">
      <alignment horizontal="right"/>
    </xf>
    <xf numFmtId="1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Normal" xfId="0" builtinId="0"/>
    <cellStyle name="Percent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2" zoomScale="183" zoomScaleNormal="183" workbookViewId="0">
      <selection activeCell="G24" sqref="G24"/>
    </sheetView>
  </sheetViews>
  <sheetFormatPr baseColWidth="10" defaultRowHeight="16" x14ac:dyDescent="0.2"/>
  <cols>
    <col min="1" max="1" width="31.83203125" customWidth="1"/>
    <col min="8" max="8" width="10.5" customWidth="1"/>
    <col min="9" max="9" width="11" customWidth="1"/>
  </cols>
  <sheetData>
    <row r="1" spans="1:10" x14ac:dyDescent="0.2">
      <c r="A1" s="18" t="s">
        <v>0</v>
      </c>
      <c r="B1" t="s">
        <v>22</v>
      </c>
      <c r="C1" s="5">
        <v>32508</v>
      </c>
    </row>
    <row r="2" spans="1:10" x14ac:dyDescent="0.2">
      <c r="A2" t="s">
        <v>6</v>
      </c>
    </row>
    <row r="3" spans="1:10" x14ac:dyDescent="0.2">
      <c r="B3" s="11">
        <v>1988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25</v>
      </c>
    </row>
    <row r="4" spans="1:10" x14ac:dyDescent="0.2">
      <c r="A4" t="s">
        <v>26</v>
      </c>
      <c r="B4" s="13">
        <v>18950</v>
      </c>
      <c r="C4" s="4">
        <f>B4-C20</f>
        <v>15676.012500000001</v>
      </c>
      <c r="D4" s="4">
        <f>C4-D20</f>
        <v>12525.044434375</v>
      </c>
      <c r="E4" s="4">
        <f>D4-E20</f>
        <v>11461.541505844532</v>
      </c>
      <c r="F4" s="4">
        <f>E4-F20</f>
        <v>10104.041733406411</v>
      </c>
      <c r="G4" s="4">
        <f>F4-G20</f>
        <v>8411.0688529785402</v>
      </c>
    </row>
    <row r="5" spans="1:10" x14ac:dyDescent="0.2">
      <c r="A5" t="s">
        <v>27</v>
      </c>
      <c r="B5" s="13">
        <v>3500</v>
      </c>
      <c r="C5">
        <f>B5</f>
        <v>3500</v>
      </c>
      <c r="D5">
        <f>C5</f>
        <v>3500</v>
      </c>
      <c r="E5">
        <f>D5</f>
        <v>3500</v>
      </c>
      <c r="F5">
        <f>E5</f>
        <v>3500</v>
      </c>
      <c r="G5">
        <f>F5</f>
        <v>3500</v>
      </c>
      <c r="J5" s="3"/>
    </row>
    <row r="6" spans="1:10" x14ac:dyDescent="0.2">
      <c r="A6" t="s">
        <v>7</v>
      </c>
      <c r="C6" s="13">
        <v>3360</v>
      </c>
      <c r="D6" s="13">
        <v>3700</v>
      </c>
      <c r="E6" s="13">
        <v>4280</v>
      </c>
      <c r="F6" s="13">
        <v>4610</v>
      </c>
      <c r="G6" s="13">
        <v>4970</v>
      </c>
      <c r="H6" s="13">
        <v>5280</v>
      </c>
      <c r="J6" s="1"/>
    </row>
    <row r="7" spans="1:10" x14ac:dyDescent="0.2">
      <c r="A7" t="s">
        <v>8</v>
      </c>
      <c r="C7">
        <f>C6-C14</f>
        <v>2860</v>
      </c>
      <c r="D7">
        <f>D6-D14</f>
        <v>3225</v>
      </c>
      <c r="E7">
        <f>E6-E14</f>
        <v>3805</v>
      </c>
      <c r="F7">
        <f>F6-F14</f>
        <v>4135</v>
      </c>
      <c r="G7">
        <f>G6-G14</f>
        <v>4495</v>
      </c>
    </row>
    <row r="8" spans="1:10" x14ac:dyDescent="0.2">
      <c r="A8" t="s">
        <v>16</v>
      </c>
      <c r="C8" s="14">
        <v>0.115</v>
      </c>
      <c r="D8" s="14">
        <f t="shared" ref="D8:G9" si="0">C8</f>
        <v>0.115</v>
      </c>
      <c r="E8" s="14">
        <f t="shared" si="0"/>
        <v>0.115</v>
      </c>
      <c r="F8" s="14">
        <f t="shared" si="0"/>
        <v>0.115</v>
      </c>
      <c r="G8" s="14">
        <f t="shared" si="0"/>
        <v>0.115</v>
      </c>
    </row>
    <row r="9" spans="1:10" x14ac:dyDescent="0.2">
      <c r="A9" t="s">
        <v>17</v>
      </c>
      <c r="C9" s="15">
        <v>0.14000000000000001</v>
      </c>
      <c r="D9" s="15">
        <f t="shared" si="0"/>
        <v>0.14000000000000001</v>
      </c>
      <c r="E9" s="15">
        <f t="shared" si="0"/>
        <v>0.14000000000000001</v>
      </c>
      <c r="F9" s="15">
        <f t="shared" si="0"/>
        <v>0.14000000000000001</v>
      </c>
      <c r="G9" s="15">
        <f t="shared" si="0"/>
        <v>0.14000000000000001</v>
      </c>
      <c r="J9" s="1"/>
    </row>
    <row r="10" spans="1:10" x14ac:dyDescent="0.2">
      <c r="A10" t="s">
        <v>18</v>
      </c>
      <c r="C10" s="4">
        <f>B4*C8+B5*C9</f>
        <v>2669.25</v>
      </c>
      <c r="D10" s="4">
        <f>C4*D8+C5*D9</f>
        <v>2292.7414375000003</v>
      </c>
      <c r="E10" s="4">
        <f>D4*E8+D5*E9</f>
        <v>1930.3801099531252</v>
      </c>
      <c r="F10" s="4">
        <f>E4*F8+E5*F9</f>
        <v>1808.0772731721213</v>
      </c>
      <c r="G10" s="4">
        <f>F4*G8+F5*G9</f>
        <v>1651.9647993417373</v>
      </c>
      <c r="J10" s="1"/>
    </row>
    <row r="11" spans="1:10" x14ac:dyDescent="0.2">
      <c r="A11" t="s">
        <v>9</v>
      </c>
      <c r="C11" s="15">
        <v>0.35</v>
      </c>
      <c r="D11" s="15">
        <v>0.35</v>
      </c>
      <c r="E11" s="15">
        <v>0.35</v>
      </c>
      <c r="F11" s="15">
        <v>0.35</v>
      </c>
      <c r="G11" s="15">
        <v>0.35</v>
      </c>
      <c r="J11" s="2"/>
    </row>
    <row r="12" spans="1:10" x14ac:dyDescent="0.2">
      <c r="A12" t="s">
        <v>19</v>
      </c>
      <c r="C12" s="4">
        <f>C10*C11</f>
        <v>934.23749999999995</v>
      </c>
      <c r="D12" s="4">
        <f>D10*D11</f>
        <v>802.45950312500008</v>
      </c>
      <c r="E12" s="4">
        <f>E10*E11</f>
        <v>675.63303848359374</v>
      </c>
      <c r="F12" s="4">
        <f>F10*F11</f>
        <v>632.82704561024241</v>
      </c>
      <c r="G12" s="4">
        <f>G10*G11</f>
        <v>578.18767976960805</v>
      </c>
      <c r="J12" s="2"/>
    </row>
    <row r="13" spans="1:10" x14ac:dyDescent="0.2">
      <c r="A13" t="s">
        <v>10</v>
      </c>
      <c r="C13">
        <f>C7*(1-C11)</f>
        <v>1859</v>
      </c>
      <c r="D13" s="4">
        <f>D7*(1-D11)</f>
        <v>2096.25</v>
      </c>
      <c r="E13" s="4">
        <f>E7*(1-E11)</f>
        <v>2473.25</v>
      </c>
      <c r="F13" s="4">
        <f>F7*(1-F11)</f>
        <v>2687.75</v>
      </c>
      <c r="G13" s="4">
        <f>G7*(1-G11)</f>
        <v>2921.75</v>
      </c>
      <c r="J13" s="1"/>
    </row>
    <row r="14" spans="1:10" x14ac:dyDescent="0.2">
      <c r="A14" t="s">
        <v>11</v>
      </c>
      <c r="C14" s="13">
        <v>500</v>
      </c>
      <c r="D14" s="13">
        <v>475</v>
      </c>
      <c r="E14" s="13">
        <v>475</v>
      </c>
      <c r="F14" s="13">
        <v>475</v>
      </c>
      <c r="G14" s="13">
        <v>475</v>
      </c>
      <c r="J14" s="2"/>
    </row>
    <row r="15" spans="1:10" x14ac:dyDescent="0.2">
      <c r="A15" t="s">
        <v>12</v>
      </c>
      <c r="C15" s="13">
        <v>770</v>
      </c>
      <c r="D15" s="13">
        <v>550</v>
      </c>
      <c r="E15" s="13">
        <v>550</v>
      </c>
      <c r="F15" s="13">
        <v>550</v>
      </c>
      <c r="G15" s="13">
        <v>550</v>
      </c>
    </row>
    <row r="16" spans="1:10" x14ac:dyDescent="0.2">
      <c r="A16" t="s">
        <v>13</v>
      </c>
      <c r="C16" s="13">
        <v>80</v>
      </c>
      <c r="D16" s="13">
        <v>80</v>
      </c>
      <c r="E16" s="13">
        <v>80</v>
      </c>
      <c r="F16" s="13">
        <v>80</v>
      </c>
      <c r="G16" s="13">
        <v>80</v>
      </c>
    </row>
    <row r="17" spans="1:7" x14ac:dyDescent="0.2">
      <c r="A17" t="s">
        <v>14</v>
      </c>
      <c r="C17" s="13">
        <v>3500</v>
      </c>
      <c r="D17" s="13">
        <v>2700</v>
      </c>
    </row>
    <row r="18" spans="1:7" x14ac:dyDescent="0.2">
      <c r="A18" t="s">
        <v>15</v>
      </c>
      <c r="C18">
        <f>C13+C14-C15-C16+C17</f>
        <v>5009</v>
      </c>
      <c r="D18" s="4">
        <f>D13+D14-D15-D16+D17</f>
        <v>4641.25</v>
      </c>
      <c r="E18" s="4">
        <f>E13+E14-E15-E16+E17</f>
        <v>2318.25</v>
      </c>
      <c r="F18" s="4">
        <f>F13+F14-F15-F16+F17</f>
        <v>2532.75</v>
      </c>
      <c r="G18" s="4">
        <f>G13+G14-G15-G16+G17</f>
        <v>2766.75</v>
      </c>
    </row>
    <row r="19" spans="1:7" x14ac:dyDescent="0.2">
      <c r="A19" t="s">
        <v>20</v>
      </c>
      <c r="C19" s="4">
        <f>C10*(1-C11)</f>
        <v>1735.0125</v>
      </c>
      <c r="D19" s="4">
        <f>D10*(1-D11)</f>
        <v>1490.2819343750002</v>
      </c>
      <c r="E19" s="4">
        <f>E10*(1-E11)</f>
        <v>1254.7470714695314</v>
      </c>
      <c r="F19" s="4">
        <f>F10*(1-F11)</f>
        <v>1175.2502275618788</v>
      </c>
      <c r="G19" s="4">
        <f>G10*(1-G11)</f>
        <v>1073.7771195721293</v>
      </c>
    </row>
    <row r="20" spans="1:7" x14ac:dyDescent="0.2">
      <c r="A20" t="s">
        <v>21</v>
      </c>
      <c r="C20" s="4">
        <f>C18-C19</f>
        <v>3273.9875000000002</v>
      </c>
      <c r="D20" s="4">
        <f>D18-D19</f>
        <v>3150.9680656249998</v>
      </c>
      <c r="E20" s="4">
        <f>E18-E19</f>
        <v>1063.5029285304686</v>
      </c>
      <c r="F20" s="4">
        <f>F18-F19</f>
        <v>1357.4997724381212</v>
      </c>
      <c r="G20" s="4">
        <f>G18-G19</f>
        <v>1692.9728804278707</v>
      </c>
    </row>
    <row r="21" spans="1:7" x14ac:dyDescent="0.2">
      <c r="A21" t="s">
        <v>28</v>
      </c>
      <c r="B21" s="13">
        <v>8.9</v>
      </c>
      <c r="G21" s="4"/>
    </row>
    <row r="22" spans="1:7" x14ac:dyDescent="0.2">
      <c r="A22" t="s">
        <v>29</v>
      </c>
      <c r="B22" s="13">
        <v>8.9</v>
      </c>
      <c r="C22" s="4"/>
      <c r="D22" s="7" t="s">
        <v>29</v>
      </c>
      <c r="E22" s="8" t="s">
        <v>31</v>
      </c>
      <c r="F22" s="4"/>
      <c r="G22" s="4"/>
    </row>
    <row r="23" spans="1:7" x14ac:dyDescent="0.2">
      <c r="A23" t="s">
        <v>24</v>
      </c>
      <c r="B23">
        <f>C6*B21</f>
        <v>29904</v>
      </c>
      <c r="D23" s="16">
        <v>8.4</v>
      </c>
      <c r="E23" s="9">
        <v>0.309</v>
      </c>
      <c r="G23">
        <f>H6*B22</f>
        <v>46992</v>
      </c>
    </row>
    <row r="24" spans="1:7" x14ac:dyDescent="0.2">
      <c r="A24" t="s">
        <v>30</v>
      </c>
      <c r="B24" s="13">
        <v>1000</v>
      </c>
      <c r="D24" s="16">
        <v>8.9</v>
      </c>
      <c r="E24" s="9">
        <v>0.32900000000000001</v>
      </c>
      <c r="G24">
        <v>0</v>
      </c>
    </row>
    <row r="25" spans="1:7" x14ac:dyDescent="0.2">
      <c r="A25" t="s">
        <v>23</v>
      </c>
      <c r="B25" s="19">
        <f>B4+B5</f>
        <v>22450</v>
      </c>
      <c r="D25" s="17">
        <v>9.4</v>
      </c>
      <c r="E25" s="10">
        <v>0.34899999999999998</v>
      </c>
      <c r="G25" s="4">
        <f>G4+G5</f>
        <v>11911.06885297854</v>
      </c>
    </row>
    <row r="26" spans="1:7" x14ac:dyDescent="0.2">
      <c r="B26" s="19" t="s">
        <v>33</v>
      </c>
      <c r="D26" s="22"/>
      <c r="E26" s="21"/>
      <c r="G26" s="4"/>
    </row>
    <row r="27" spans="1:7" x14ac:dyDescent="0.2">
      <c r="A27" t="s">
        <v>32</v>
      </c>
      <c r="B27">
        <f>-1*(B23+B24-B25)</f>
        <v>-8454</v>
      </c>
      <c r="C27">
        <v>0</v>
      </c>
      <c r="D27" s="20">
        <v>0</v>
      </c>
      <c r="E27" s="20">
        <v>0</v>
      </c>
      <c r="F27">
        <v>0</v>
      </c>
      <c r="G27" s="4">
        <f>G23+G24-G25</f>
        <v>35080.93114702146</v>
      </c>
    </row>
    <row r="28" spans="1:7" x14ac:dyDescent="0.2">
      <c r="A28" t="s">
        <v>31</v>
      </c>
      <c r="B28" s="6">
        <f>IRR(B27:G27)</f>
        <v>0.32923501718392756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2017-10-23T14:29:05Z</dcterms:created>
  <dcterms:modified xsi:type="dcterms:W3CDTF">2018-08-25T01:45:16Z</dcterms:modified>
</cp:coreProperties>
</file>